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062 INFORME TRIMESTRAL 2DO EXCEL\"/>
    </mc:Choice>
  </mc:AlternateContent>
  <xr:revisionPtr revIDLastSave="0" documentId="13_ncr:1_{B25CC47B-DCE3-436A-B2FE-8307BAE2A016}" xr6:coauthVersionLast="36" xr6:coauthVersionMax="36" xr10:uidLastSave="{00000000-0000-0000-0000-000000000000}"/>
  <bookViews>
    <workbookView xWindow="0" yWindow="0" windowWidth="28800" windowHeight="1233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58" i="60"/>
  <c r="C46" i="60"/>
  <c r="C37" i="60"/>
  <c r="C34" i="60"/>
  <c r="C28" i="60"/>
  <c r="C25" i="60"/>
  <c r="C19" i="60"/>
  <c r="C99" i="60" l="1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9" i="64" s="1"/>
  <c r="C15" i="63"/>
  <c r="C7" i="63"/>
  <c r="C20" i="63" l="1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<sst xmlns="http://schemas.openxmlformats.org/spreadsheetml/2006/main" count="892" uniqueCount="628">
  <si>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</si>
  <si>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</si>
  <si>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</si>
  <si>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</si>
  <si>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</si>
  <si>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</si>
  <si>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</si>
  <si>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</si>
  <si>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</si>
  <si>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</si>
  <si>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</si>
  <si>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</si>
  <si>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</si>
  <si>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</si>
  <si>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</si>
  <si>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</si>
  <si>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</si>
  <si>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</si>
  <si>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</si>
  <si>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</si>
  <si>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</si>
  <si>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</si>
  <si>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</si>
  <si>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</si>
  <si>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</si>
  <si>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</si>
  <si>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</si>
  <si>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</si>
  <si>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</si>
  <si>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</si>
  <si>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</si>
  <si>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</si>
  <si>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</si>
  <si>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</si>
  <si>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</si>
  <si>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</si>
  <si>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</si>
  <si>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</si>
  <si>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</si>
  <si>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</si>
  <si>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</si>
  <si>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</si>
  <si>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</si>
  <si>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</si>
  <si>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</si>
  <si>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</si>
  <si>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</si>
  <si>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</si>
  <si>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</si>
  <si>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</si>
  <si>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</si>
  <si>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</si>
  <si>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</si>
  <si>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</si>
  <si>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</si>
  <si>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</si>
  <si>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</si>
  <si>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</si>
  <si>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</si>
  <si>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</si>
  <si>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</si>
  <si>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</si>
  <si>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</si>
  <si>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</si>
  <si>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</si>
  <si>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</si>
  <si>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</si>
  <si>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</si>
  <si>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</si>
  <si>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</si>
  <si>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</si>
  <si>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</si>
  <si>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</si>
  <si>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</si>
  <si>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</si>
  <si>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</si>
  <si>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</si>
  <si>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</si>
  <si>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</si>
  <si>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</si>
  <si>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</si>
  <si>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</si>
  <si>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</si>
  <si>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</si>
  <si>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</si>
  <si>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</si>
  <si>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</si>
  <si>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</si>
  <si>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</si>
  <si>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</si>
  <si>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</si>
  <si>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</si>
  <si>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</si>
  <si>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</si>
  <si>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</si>
  <si>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</si>
  <si>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</si>
  <si>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</si>
  <si>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</si>
  <si>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</si>
  <si>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</si>
  <si>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</si>
  <si>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</si>
  <si>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</si>
  <si>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</si>
  <si>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</si>
  <si>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</si>
  <si>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</si>
  <si>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</si>
  <si>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</si>
  <si>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</si>
  <si>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</si>
  <si>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</si>
  <si>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</si>
  <si>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</si>
  <si>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</si>
  <si>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</si>
  <si>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</si>
  <si>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</si>
  <si>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</si>
  <si>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</si>
  <si>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</si>
  <si>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</si>
  <si>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</si>
  <si>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</si>
  <si>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</si>
  <si>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</si>
  <si>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</si>
  <si>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</si>
  <si>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</si>
  <si>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</si>
  <si>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</si>
  <si>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</si>
  <si>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</si>
  <si>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</si>
  <si>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</si>
  <si>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</si>
  <si>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</si>
  <si>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</si>
  <si>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</si>
  <si>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</si>
  <si>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</si>
  <si>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</si>
  <si>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</si>
  <si>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</si>
  <si>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</si>
  <si>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</si>
  <si>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</si>
  <si>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</si>
  <si>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</si>
  <si>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</si>
  <si>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</si>
  <si>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</si>
  <si>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</si>
  <si>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</si>
  <si>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</si>
  <si>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</si>
  <si>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</si>
  <si>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</si>
  <si>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</si>
  <si>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</si>
  <si>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</si>
  <si>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</si>
  <si>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</si>
  <si>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</si>
  <si>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</si>
  <si>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</si>
  <si>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</si>
  <si>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</si>
  <si>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</si>
  <si>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</si>
  <si>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</si>
  <si>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</si>
  <si>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</si>
  <si>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</si>
  <si>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</si>
  <si>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</si>
  <si>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</si>
  <si>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</si>
  <si>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</si>
  <si>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</si>
  <si>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</si>
  <si>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</si>
  <si>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</si>
  <si>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</si>
  <si>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</si>
  <si>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</si>
  <si>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</si>
  <si>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</si>
  <si>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</si>
  <si>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</si>
  <si>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</si>
  <si>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</si>
  <si>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</si>
  <si>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</si>
  <si>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</si>
  <si>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</si>
  <si>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</si>
  <si>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</si>
  <si>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</si>
  <si>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</si>
  <si>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</si>
  <si>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</si>
  <si>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</si>
  <si>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</si>
  <si>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</si>
  <si>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</si>
  <si>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</si>
  <si>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</si>
  <si>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</si>
  <si>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</si>
  <si>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</si>
  <si>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</si>
  <si>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</si>
  <si>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</si>
  <si>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</si>
  <si>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</si>
  <si>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</si>
  <si>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</si>
  <si>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</si>
  <si>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</si>
  <si>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</si>
  <si>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</si>
  <si>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</si>
  <si>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</si>
  <si>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</si>
  <si>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</si>
  <si>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</si>
  <si>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</si>
  <si>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</si>
  <si>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</si>
  <si>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</si>
  <si>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</si>
  <si>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</si>
  <si>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</si>
  <si>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</si>
  <si>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</si>
  <si>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</si>
  <si>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</si>
  <si>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</si>
  <si>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</si>
  <si>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</si>
  <si>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</si>
  <si>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</si>
  <si>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</si>
  <si>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</si>
  <si>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</si>
  <si>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</si>
  <si>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</si>
  <si>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</si>
  <si>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</si>
  <si>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</si>
  <si>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</si>
  <si>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</si>
  <si>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</si>
  <si>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</si>
  <si>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</si>
  <si>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</si>
  <si>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</si>
  <si>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</si>
  <si>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</si>
  <si>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</si>
  <si>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</si>
  <si>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</si>
  <si>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</si>
  <si>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</si>
  <si>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</si>
  <si>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</si>
  <si>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</si>
  <si>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</si>
  <si>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</si>
  <si>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</si>
  <si>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</si>
  <si>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</si>
  <si>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</si>
  <si>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</si>
  <si>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</si>
  <si>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</si>
  <si>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</si>
  <si>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</si>
  <si>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</si>
  <si>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</si>
  <si>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</si>
  <si>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</si>
  <si>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</si>
  <si>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</si>
  <si>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</si>
  <si>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</si>
  <si>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</si>
  <si>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</si>
  <si>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</si>
  <si>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</si>
  <si>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</si>
  <si>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</si>
  <si>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</si>
  <si>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</si>
  <si>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</si>
  <si>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</si>
  <si>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</si>
  <si>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</si>
  <si>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</si>
  <si>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</si>
  <si>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</si>
  <si>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</si>
  <si>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</si>
  <si>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</si>
  <si>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</si>
  <si>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</si>
  <si>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</si>
  <si>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</si>
  <si>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</si>
  <si>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</si>
  <si>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</si>
  <si>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</si>
  <si>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</si>
  <si>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</si>
  <si>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</si>
  <si>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</si>
  <si>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</si>
  <si>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</si>
  <si>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</si>
  <si>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</si>
  <si>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</si>
  <si>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</si>
  <si>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</si>
  <si>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</si>
  <si>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</si>
  <si>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</si>
  <si>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</si>
  <si>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</si>
  <si>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</si>
  <si>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</si>
  <si>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</si>
  <si>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</si>
  <si>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</si>
  <si>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</si>
  <si>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</si>
  <si>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</si>
  <si>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</si>
  <si>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</si>
  <si>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</si>
  <si>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</si>
  <si>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</si>
  <si>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</si>
  <si>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</si>
  <si>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</si>
  <si>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</si>
  <si>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</si>
  <si>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</si>
  <si>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</si>
  <si>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</si>
  <si>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</si>
  <si>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</si>
  <si>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</si>
  <si>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</si>
  <si>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</si>
  <si>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</si>
  <si>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</si>
  <si>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</si>
  <si>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</si>
  <si>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</si>
  <si>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</si>
  <si>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</si>
  <si>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</si>
  <si>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</si>
  <si>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</si>
  <si>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</si>
  <si>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</si>
  <si>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</si>
  <si>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</si>
  <si>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</si>
  <si>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</si>
  <si>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</si>
  <si>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</si>
  <si>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</si>
  <si>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</si>
  <si>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</si>
  <si>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</si>
  <si>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</si>
  <si>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</si>
  <si>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</si>
  <si>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</si>
  <si>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</si>
  <si>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</si>
  <si>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</si>
  <si>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</si>
  <si>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</si>
  <si>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</si>
  <si>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</si>
  <si>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</si>
  <si>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</si>
  <si>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</si>
  <si>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</si>
  <si>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</si>
  <si>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</si>
  <si>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</si>
  <si>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</si>
  <si>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</si>
  <si>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</si>
  <si>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</si>
  <si>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</si>
  <si>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</si>
  <si>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</si>
  <si>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</si>
  <si>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</si>
  <si>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</si>
  <si>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</si>
  <si>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</si>
  <si>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</si>
  <si>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</si>
  <si>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</si>
  <si>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</si>
  <si>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</si>
  <si>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</si>
  <si>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</si>
  <si>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</si>
  <si>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</si>
  <si>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</si>
  <si>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</si>
  <si>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</si>
  <si>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</si>
  <si>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</si>
  <si>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</si>
  <si>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</si>
  <si>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</si>
  <si>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</si>
  <si>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</si>
  <si>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</si>
  <si>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</si>
  <si>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</si>
  <si>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</si>
  <si>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</si>
  <si>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</si>
  <si>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</si>
  <si>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</si>
  <si>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</si>
  <si>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</si>
  <si>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</si>
  <si>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</si>
  <si>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</si>
  <si>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</si>
  <si>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</si>
  <si>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</si>
  <si>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</si>
  <si>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</si>
  <si>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</si>
  <si>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</si>
  <si>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</si>
  <si>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</si>
  <si>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</si>
  <si>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</si>
  <si>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</si>
  <si>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</si>
  <si>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</si>
  <si>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</si>
  <si>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</si>
  <si>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</si>
  <si>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</si>
  <si>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</si>
  <si>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</si>
  <si>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</si>
  <si>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</si>
  <si>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</si>
  <si>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</si>
  <si>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</si>
  <si>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</si>
  <si>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</si>
  <si>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</si>
  <si>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</si>
  <si>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</si>
  <si>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</si>
  <si>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</si>
  <si>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</si>
  <si>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</si>
  <si>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</si>
  <si>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</si>
  <si>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</si>
  <si>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</si>
  <si>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</si>
  <si>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</si>
  <si>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</si>
  <si>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</si>
  <si>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</si>
  <si>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</si>
  <si>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</si>
  <si>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</si>
  <si>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</si>
  <si>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</si>
  <si>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</si>
  <si>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</si>
  <si>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</si>
  <si>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</si>
  <si>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</si>
  <si>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</si>
  <si>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</si>
  <si>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</si>
  <si>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</si>
  <si>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</si>
  <si>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</si>
  <si>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</si>
  <si>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</si>
  <si>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</si>
  <si>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</si>
  <si>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</si>
  <si>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</si>
  <si>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</si>
  <si>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</si>
  <si>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</si>
  <si>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</si>
  <si>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</si>
  <si>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</si>
  <si>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</si>
  <si>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</si>
  <si>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</si>
  <si>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</si>
  <si>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</si>
  <si>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</si>
  <si>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</si>
  <si>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</si>
  <si>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</si>
  <si>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</si>
  <si>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</si>
  <si>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</si>
  <si>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</si>
  <si>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</si>
  <si>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</si>
  <si>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</si>
  <si>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</si>
  <si>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</si>
  <si>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</si>
  <si>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</si>
  <si>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</si>
  <si>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</si>
  <si>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</si>
  <si>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</si>
  <si>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</si>
  <si>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</si>
  <si>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</si>
  <si>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</si>
  <si>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</si>
  <si>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</si>
  <si>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</si>
  <si>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</si>
  <si>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</si>
  <si>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</si>
  <si>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</si>
  <si>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</si>
  <si>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</si>
  <si>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</si>
  <si>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</si>
  <si>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</si>
  <si>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</si>
  <si>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</si>
  <si>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</si>
  <si>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</si>
  <si>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</si>
  <si>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</si>
  <si>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</si>
  <si>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</si>
  <si>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</si>
  <si>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</si>
  <si>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</si>
  <si>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</si>
  <si>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</si>
  <si>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</si>
  <si>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</si>
  <si>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</si>
  <si>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</si>
  <si>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</si>
  <si>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</si>
  <si>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</si>
  <si>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</si>
  <si>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</si>
  <si>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</si>
  <si>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</si>
  <si>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</si>
  <si>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</si>
  <si>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</si>
  <si>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</si>
  <si>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</si>
  <si>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</si>
  <si>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</si>
  <si>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</si>
  <si>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</si>
  <si>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</si>
  <si>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</si>
  <si>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</si>
  <si>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</si>
  <si>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</si>
  <si>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</si>
  <si>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</si>
  <si>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</si>
  <si>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</si>
  <si>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</si>
  <si>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</si>
  <si>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</si>
  <si>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</si>
  <si>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</si>
  <si>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</si>
  <si>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</si>
  <si>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</si>
  <si>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</si>
  <si>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</si>
  <si>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</si>
  <si>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</si>
  <si>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</si>
  <si>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</si>
  <si>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</si>
  <si>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</si>
  <si>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</si>
  <si>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</si>
  <si>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</si>
  <si>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</si>
  <si>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</si>
  <si>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</si>
  <si>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</si>
  <si>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</si>
  <si>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</si>
  <si>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</si>
  <si>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</si>
  <si>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</si>
  <si>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</si>
  <si>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</si>
  <si>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</si>
  <si>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</si>
  <si>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</si>
  <si>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MUNICIPIO DE SAN FELIPE</t>
  </si>
  <si>
    <t>CORRESPONDIENTE 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</si>
</sst>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4</xdr:col>
      <xdr:colOff>590550</xdr:colOff>
      <xdr:row>44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90748A-3FC4-4860-AECD-738792BD0AB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1328"/>
        <a:stretch/>
      </xdr:blipFill>
      <xdr:spPr>
        <a:xfrm>
          <a:off x="0" y="6200775"/>
          <a:ext cx="7886700" cy="4381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549088</xdr:colOff>
      <xdr:row>157</xdr:row>
      <xdr:rowOff>67236</xdr:rowOff>
    </xdr:from>
    <xdr:to>
      <xdr:col>6</xdr:col>
      <xdr:colOff>189180</xdr:colOff>
      <xdr:row>160</xdr:row>
      <xdr:rowOff>56030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921"/>
        <a:stretch/>
      </xdr:blipFill>
      <xdr:spPr>
        <a:xfrm>
          <a:off x="1221441" y="23207383"/>
          <a:ext cx="9702974" cy="42582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222</xdr:row>
      <xdr:rowOff>111125</xdr:rowOff>
    </xdr:from>
    <xdr:to>
      <xdr:col>4</xdr:col>
      <xdr:colOff>641350</xdr:colOff>
      <xdr:row>225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81" t="66201" r="45854" b="30403"/>
        <a:stretch/>
      </xdr:blipFill>
      <xdr:spPr>
        <a:xfrm>
          <a:off x="333375" y="34115375"/>
          <a:ext cx="8602663" cy="3492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</xdr:rowOff>
    </xdr:from>
    <xdr:to>
      <xdr:col>4</xdr:col>
      <xdr:colOff>1061757</xdr:colOff>
      <xdr:row>44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328"/>
        <a:stretch/>
      </xdr:blipFill>
      <xdr:spPr>
        <a:xfrm>
          <a:off x="0" y="6286501"/>
          <a:ext cx="7570507" cy="381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81</xdr:row>
      <xdr:rowOff>95250</xdr:rowOff>
    </xdr:from>
    <xdr:to>
      <xdr:col>4</xdr:col>
      <xdr:colOff>1219200</xdr:colOff>
      <xdr:row>84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255"/>
        <a:stretch/>
      </xdr:blipFill>
      <xdr:spPr>
        <a:xfrm>
          <a:off x="47625" y="11953875"/>
          <a:ext cx="8172450" cy="42862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21</xdr:row>
      <xdr:rowOff>66675</xdr:rowOff>
    </xdr:from>
    <xdr:to>
      <xdr:col>3</xdr:col>
      <xdr:colOff>57150</xdr:colOff>
      <xdr:row>23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866"/>
        <a:stretch/>
      </xdr:blipFill>
      <xdr:spPr>
        <a:xfrm>
          <a:off x="95250" y="3409950"/>
          <a:ext cx="5572125" cy="333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40</xdr:row>
      <xdr:rowOff>133350</xdr:rowOff>
    </xdr:from>
    <xdr:to>
      <xdr:col>3</xdr:col>
      <xdr:colOff>114300</xdr:colOff>
      <xdr:row>43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774"/>
        <a:stretch/>
      </xdr:blipFill>
      <xdr:spPr>
        <a:xfrm>
          <a:off x="123825" y="6134100"/>
          <a:ext cx="5562600" cy="3429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49</xdr:row>
      <xdr:rowOff>57150</xdr:rowOff>
    </xdr:from>
    <xdr:to>
      <xdr:col>5</xdr:col>
      <xdr:colOff>1085851</xdr:colOff>
      <xdr:row>51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894"/>
        <a:stretch/>
      </xdr:blipFill>
      <xdr:spPr>
        <a:xfrm>
          <a:off x="247651" y="7343775"/>
          <a:ext cx="10401300" cy="3619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626</v>
      </c>
      <c r="B1" s="139"/>
      <c r="C1" s="19"/>
      <c r="D1" s="16" t="s">
        <v>614</v>
      </c>
      <c r="E1" s="17">
        <v>2021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627</v>
      </c>
      <c r="B3" s="141"/>
      <c r="C3" s="19"/>
      <c r="D3" s="16" t="s">
        <v>616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249977111117893"/>
  </sheetPr>
  <dimension ref="A1:C20"/>
  <sheetViews>
    <sheetView showGridLines="0" workbookViewId="0">
      <selection activeCell="A2" sqref="A2:C2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626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310662073.63999999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310662073.63999999</v>
      </c>
    </row>
  </sheetData>
  <mergeCells count="4">
    <mergeCell ref="A1:C1"/>
    <mergeCell ref="A2:C2"/>
    <mergeCell ref="A3:C3"/>
    <mergeCell ref="A4:C4"/>
  </mergeCells>
  <pageMargins left="0.92" right="0.7" top="1.0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</sheetPr>
  <dimension ref="A1:C39"/>
  <sheetViews>
    <sheetView showGridLines="0" workbookViewId="0">
      <selection activeCell="M43" sqref="M43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626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627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211228013.38999999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103420025.91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295604.59999999998</v>
      </c>
    </row>
    <row r="11" spans="1:3" x14ac:dyDescent="0.2">
      <c r="A11" s="100">
        <v>2.4</v>
      </c>
      <c r="B11" s="83" t="s">
        <v>241</v>
      </c>
      <c r="C11" s="93">
        <v>20115.009999999998</v>
      </c>
    </row>
    <row r="12" spans="1:3" x14ac:dyDescent="0.2">
      <c r="A12" s="100">
        <v>2.5</v>
      </c>
      <c r="B12" s="83" t="s">
        <v>242</v>
      </c>
      <c r="C12" s="93">
        <v>17445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274629.34000000003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102812231.95999999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1492968.51</v>
      </c>
    </row>
    <row r="31" spans="1:3" x14ac:dyDescent="0.2">
      <c r="A31" s="100" t="s">
        <v>564</v>
      </c>
      <c r="B31" s="83" t="s">
        <v>442</v>
      </c>
      <c r="C31" s="93">
        <v>1492968.51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109300955.98999999</v>
      </c>
    </row>
  </sheetData>
  <mergeCells count="4">
    <mergeCell ref="A1:C1"/>
    <mergeCell ref="A2:C2"/>
    <mergeCell ref="A3:C3"/>
    <mergeCell ref="A4:C4"/>
  </mergeCells>
  <pageMargins left="1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view="pageBreakPreview" zoomScaleNormal="100" zoomScaleSheetLayoutView="100" workbookViewId="0">
      <selection activeCell="A2" sqref="A2:F2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626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">
        <v>627</v>
      </c>
      <c r="B3" s="162"/>
      <c r="C3" s="162"/>
      <c r="D3" s="162"/>
      <c r="E3" s="162"/>
      <c r="F3" s="162"/>
      <c r="G3" s="16" t="s">
        <v>620</v>
      </c>
      <c r="H3" s="30">
        <v>2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5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topLeftCell="A19" zoomScaleNormal="100" zoomScaleSheetLayoutView="100" workbookViewId="0">
      <selection activeCell="D47" sqref="D47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I149"/>
  <sheetViews>
    <sheetView view="pageBreakPreview" zoomScale="85" zoomScaleNormal="85" zoomScaleSheetLayoutView="85" workbookViewId="0">
      <selection activeCell="A2" sqref="A2:F2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2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22789905.870000001</v>
      </c>
    </row>
    <row r="9" spans="1:8" x14ac:dyDescent="0.2">
      <c r="A9" s="24">
        <v>1115</v>
      </c>
      <c r="B9" s="22" t="s">
        <v>199</v>
      </c>
      <c r="C9" s="26">
        <v>2510178.16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14283.87</v>
      </c>
      <c r="D15" s="26">
        <v>22659.74</v>
      </c>
      <c r="E15" s="26">
        <v>0.92</v>
      </c>
      <c r="F15" s="26">
        <v>18058.38</v>
      </c>
      <c r="G15" s="26">
        <v>17017.64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4227899.82</v>
      </c>
      <c r="D20" s="26">
        <v>4227899.82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10000</v>
      </c>
      <c r="D21" s="26">
        <v>10000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317035.95</v>
      </c>
      <c r="D23" s="26">
        <v>317035.95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911277.49</v>
      </c>
      <c r="D24" s="26">
        <v>911277.49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1238991.08</v>
      </c>
      <c r="D25" s="26">
        <v>1238991.08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30937877.800000001</v>
      </c>
      <c r="D27" s="26">
        <v>30937877.800000001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685215486.33000004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51337077.719999999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38433753.219999999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3740093.71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580915368.34000003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10789193.34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76494978.219999984</v>
      </c>
      <c r="D62" s="26">
        <f t="shared" ref="D62:E62" si="0">SUM(D63:D70)</f>
        <v>0</v>
      </c>
      <c r="E62" s="26">
        <f t="shared" si="0"/>
        <v>-47606159.969999999</v>
      </c>
    </row>
    <row r="63" spans="1:9" x14ac:dyDescent="0.2">
      <c r="A63" s="24">
        <v>1241</v>
      </c>
      <c r="B63" s="22" t="s">
        <v>240</v>
      </c>
      <c r="C63" s="26">
        <v>10810110.33</v>
      </c>
      <c r="D63" s="26">
        <v>0</v>
      </c>
      <c r="E63" s="26">
        <v>-5915084.9199999999</v>
      </c>
    </row>
    <row r="64" spans="1:9" x14ac:dyDescent="0.2">
      <c r="A64" s="24">
        <v>1242</v>
      </c>
      <c r="B64" s="22" t="s">
        <v>241</v>
      </c>
      <c r="C64" s="26">
        <v>2288995.5099999998</v>
      </c>
      <c r="D64" s="26">
        <v>0</v>
      </c>
      <c r="E64" s="26">
        <v>-978234.12</v>
      </c>
    </row>
    <row r="65" spans="1:9" x14ac:dyDescent="0.2">
      <c r="A65" s="24">
        <v>1243</v>
      </c>
      <c r="B65" s="22" t="s">
        <v>242</v>
      </c>
      <c r="C65" s="26">
        <v>122936.82</v>
      </c>
      <c r="D65" s="26">
        <v>0</v>
      </c>
      <c r="E65" s="26">
        <v>-31263.61</v>
      </c>
    </row>
    <row r="66" spans="1:9" x14ac:dyDescent="0.2">
      <c r="A66" s="24">
        <v>1244</v>
      </c>
      <c r="B66" s="22" t="s">
        <v>243</v>
      </c>
      <c r="C66" s="26">
        <v>51441505.409999996</v>
      </c>
      <c r="D66" s="26">
        <v>0</v>
      </c>
      <c r="E66" s="26">
        <v>-37146692.07</v>
      </c>
    </row>
    <row r="67" spans="1:9" x14ac:dyDescent="0.2">
      <c r="A67" s="24">
        <v>1245</v>
      </c>
      <c r="B67" s="22" t="s">
        <v>244</v>
      </c>
      <c r="C67" s="26">
        <v>1793075.22</v>
      </c>
      <c r="D67" s="26">
        <v>0</v>
      </c>
      <c r="E67" s="26">
        <v>-374605.75</v>
      </c>
    </row>
    <row r="68" spans="1:9" x14ac:dyDescent="0.2">
      <c r="A68" s="24">
        <v>1246</v>
      </c>
      <c r="B68" s="22" t="s">
        <v>245</v>
      </c>
      <c r="C68" s="26">
        <v>8776360.7699999996</v>
      </c>
      <c r="D68" s="26">
        <v>0</v>
      </c>
      <c r="E68" s="26">
        <v>-3160279.5</v>
      </c>
    </row>
    <row r="69" spans="1:9" x14ac:dyDescent="0.2">
      <c r="A69" s="24">
        <v>1247</v>
      </c>
      <c r="B69" s="22" t="s">
        <v>246</v>
      </c>
      <c r="C69" s="26">
        <v>283244.15999999997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978750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1599396.83</v>
      </c>
      <c r="D74" s="26">
        <f>SUM(D75:D79)</f>
        <v>0</v>
      </c>
      <c r="E74" s="26">
        <f>SUM(E75:E79)</f>
        <v>730005.03999999992</v>
      </c>
    </row>
    <row r="75" spans="1:9" x14ac:dyDescent="0.2">
      <c r="A75" s="24">
        <v>1251</v>
      </c>
      <c r="B75" s="22" t="s">
        <v>250</v>
      </c>
      <c r="C75" s="26">
        <v>1528171.53</v>
      </c>
      <c r="D75" s="26">
        <v>0</v>
      </c>
      <c r="E75" s="26">
        <v>713527.45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71225.3</v>
      </c>
      <c r="D78" s="26">
        <v>0</v>
      </c>
      <c r="E78" s="26">
        <v>16477.59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41621.93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41621.93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2710205.8099999996</v>
      </c>
      <c r="D110" s="26">
        <f>SUM(D111:D119)</f>
        <v>2710205.8099999996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-6018.4</v>
      </c>
      <c r="D111" s="26">
        <f>C111</f>
        <v>-6018.4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833386.72</v>
      </c>
      <c r="D112" s="26">
        <f t="shared" ref="D112:D119" si="1">C112</f>
        <v>833386.72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218713.94</v>
      </c>
      <c r="D113" s="26">
        <f t="shared" si="1"/>
        <v>218713.94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10382</v>
      </c>
      <c r="D115" s="26">
        <f t="shared" si="1"/>
        <v>10382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1551611.96</v>
      </c>
      <c r="D117" s="26">
        <f t="shared" si="1"/>
        <v>1551611.96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102129.59</v>
      </c>
      <c r="D119" s="26">
        <f t="shared" si="1"/>
        <v>102129.59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2" right="0.17" top="0.27" bottom="0.17" header="0.31496062992125984" footer="0.31496062992125984"/>
  <pageSetup scale="60" orientation="landscape" r:id="rId1"/>
  <rowBreaks count="1" manualBreakCount="1">
    <brk id="8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E221"/>
  <sheetViews>
    <sheetView view="pageBreakPreview" zoomScale="120" zoomScaleNormal="100" zoomScaleSheetLayoutView="120" workbookViewId="0">
      <selection activeCell="A2" sqref="A2:C2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626</v>
      </c>
      <c r="B1" s="140"/>
      <c r="C1" s="140"/>
      <c r="D1" s="16" t="s">
        <v>614</v>
      </c>
      <c r="E1" s="27">
        <v>2021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627</v>
      </c>
      <c r="B3" s="140"/>
      <c r="C3" s="140"/>
      <c r="D3" s="16" t="s">
        <v>620</v>
      </c>
      <c r="E3" s="27">
        <v>2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26886336.18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20414110.140000001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18610742.120000001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594247.06999999995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1209120.95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3289797.1599999997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352419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2932828.61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4549.55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1977225.74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1977225.74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1205203.1400000001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672928.8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800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485474.34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46000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198771275.34999999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198771275.34999999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64980472.060000002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116342388.81999999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16215013.6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1233400.8700000001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109300955.98999999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78091849.159999996</v>
      </c>
      <c r="D100" s="59">
        <f>C100/$C$99</f>
        <v>0.71446629585879073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51449258.999999993</v>
      </c>
      <c r="D101" s="59">
        <f t="shared" ref="D101:D164" si="0">C101/$C$99</f>
        <v>0.47071188475887726</v>
      </c>
      <c r="E101" s="58"/>
    </row>
    <row r="102" spans="1:5" x14ac:dyDescent="0.2">
      <c r="A102" s="56">
        <v>5111</v>
      </c>
      <c r="B102" s="53" t="s">
        <v>364</v>
      </c>
      <c r="C102" s="57">
        <v>34967947.729999997</v>
      </c>
      <c r="D102" s="59">
        <f t="shared" si="0"/>
        <v>0.3199235305242823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869498.26</v>
      </c>
      <c r="D104" s="59">
        <f t="shared" si="0"/>
        <v>7.9550837604709587E-3</v>
      </c>
      <c r="E104" s="58"/>
    </row>
    <row r="105" spans="1:5" x14ac:dyDescent="0.2">
      <c r="A105" s="56">
        <v>5114</v>
      </c>
      <c r="B105" s="53" t="s">
        <v>367</v>
      </c>
      <c r="C105" s="57">
        <v>7136953.71</v>
      </c>
      <c r="D105" s="59">
        <f t="shared" si="0"/>
        <v>6.5296352125712095E-2</v>
      </c>
      <c r="E105" s="58"/>
    </row>
    <row r="106" spans="1:5" x14ac:dyDescent="0.2">
      <c r="A106" s="56">
        <v>5115</v>
      </c>
      <c r="B106" s="53" t="s">
        <v>368</v>
      </c>
      <c r="C106" s="57">
        <v>6776220.6500000004</v>
      </c>
      <c r="D106" s="59">
        <f t="shared" si="0"/>
        <v>6.1995987030707772E-2</v>
      </c>
      <c r="E106" s="58"/>
    </row>
    <row r="107" spans="1:5" x14ac:dyDescent="0.2">
      <c r="A107" s="56">
        <v>5116</v>
      </c>
      <c r="B107" s="53" t="s">
        <v>369</v>
      </c>
      <c r="C107" s="57">
        <v>1698638.65</v>
      </c>
      <c r="D107" s="59">
        <f t="shared" si="0"/>
        <v>1.5540931317704204E-2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13301694.91</v>
      </c>
      <c r="D108" s="59">
        <f t="shared" si="0"/>
        <v>0.12169788259873024</v>
      </c>
      <c r="E108" s="58"/>
    </row>
    <row r="109" spans="1:5" x14ac:dyDescent="0.2">
      <c r="A109" s="56">
        <v>5121</v>
      </c>
      <c r="B109" s="53" t="s">
        <v>371</v>
      </c>
      <c r="C109" s="57">
        <v>846789.8</v>
      </c>
      <c r="D109" s="59">
        <f t="shared" si="0"/>
        <v>7.7473229061004126E-3</v>
      </c>
      <c r="E109" s="58"/>
    </row>
    <row r="110" spans="1:5" x14ac:dyDescent="0.2">
      <c r="A110" s="56">
        <v>5122</v>
      </c>
      <c r="B110" s="53" t="s">
        <v>372</v>
      </c>
      <c r="C110" s="57">
        <v>127343.07</v>
      </c>
      <c r="D110" s="59">
        <f t="shared" si="0"/>
        <v>1.1650682178081836E-3</v>
      </c>
      <c r="E110" s="58"/>
    </row>
    <row r="111" spans="1:5" x14ac:dyDescent="0.2">
      <c r="A111" s="56">
        <v>5123</v>
      </c>
      <c r="B111" s="53" t="s">
        <v>373</v>
      </c>
      <c r="C111" s="57">
        <v>9138.02</v>
      </c>
      <c r="D111" s="59">
        <f t="shared" si="0"/>
        <v>8.360420928830707E-5</v>
      </c>
      <c r="E111" s="58"/>
    </row>
    <row r="112" spans="1:5" x14ac:dyDescent="0.2">
      <c r="A112" s="56">
        <v>5124</v>
      </c>
      <c r="B112" s="53" t="s">
        <v>374</v>
      </c>
      <c r="C112" s="57">
        <v>1901826.53</v>
      </c>
      <c r="D112" s="59">
        <f t="shared" si="0"/>
        <v>1.7399907555922925E-2</v>
      </c>
      <c r="E112" s="58"/>
    </row>
    <row r="113" spans="1:5" x14ac:dyDescent="0.2">
      <c r="A113" s="56">
        <v>5125</v>
      </c>
      <c r="B113" s="53" t="s">
        <v>375</v>
      </c>
      <c r="C113" s="57">
        <v>194770.8</v>
      </c>
      <c r="D113" s="59">
        <f t="shared" si="0"/>
        <v>1.7819679456218085E-3</v>
      </c>
      <c r="E113" s="58"/>
    </row>
    <row r="114" spans="1:5" x14ac:dyDescent="0.2">
      <c r="A114" s="56">
        <v>5126</v>
      </c>
      <c r="B114" s="53" t="s">
        <v>376</v>
      </c>
      <c r="C114" s="57">
        <v>8125105.1699999999</v>
      </c>
      <c r="D114" s="59">
        <f t="shared" si="0"/>
        <v>7.4337000041823698E-2</v>
      </c>
      <c r="E114" s="58"/>
    </row>
    <row r="115" spans="1:5" x14ac:dyDescent="0.2">
      <c r="A115" s="56">
        <v>5127</v>
      </c>
      <c r="B115" s="53" t="s">
        <v>377</v>
      </c>
      <c r="C115" s="57">
        <v>265102.89</v>
      </c>
      <c r="D115" s="59">
        <f t="shared" si="0"/>
        <v>2.4254398106477166E-3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1831618.63</v>
      </c>
      <c r="D117" s="59">
        <f t="shared" si="0"/>
        <v>1.6757571911517184E-2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13340895.25</v>
      </c>
      <c r="D118" s="59">
        <f t="shared" si="0"/>
        <v>0.12205652850118315</v>
      </c>
      <c r="E118" s="58"/>
    </row>
    <row r="119" spans="1:5" x14ac:dyDescent="0.2">
      <c r="A119" s="56">
        <v>5131</v>
      </c>
      <c r="B119" s="53" t="s">
        <v>381</v>
      </c>
      <c r="C119" s="57">
        <v>5610058.4199999999</v>
      </c>
      <c r="D119" s="59">
        <f t="shared" si="0"/>
        <v>5.132670953503158E-2</v>
      </c>
      <c r="E119" s="58"/>
    </row>
    <row r="120" spans="1:5" x14ac:dyDescent="0.2">
      <c r="A120" s="56">
        <v>5132</v>
      </c>
      <c r="B120" s="53" t="s">
        <v>382</v>
      </c>
      <c r="C120" s="57">
        <v>833871.58</v>
      </c>
      <c r="D120" s="59">
        <f t="shared" si="0"/>
        <v>7.6291334549378632E-3</v>
      </c>
      <c r="E120" s="58"/>
    </row>
    <row r="121" spans="1:5" x14ac:dyDescent="0.2">
      <c r="A121" s="56">
        <v>5133</v>
      </c>
      <c r="B121" s="53" t="s">
        <v>383</v>
      </c>
      <c r="C121" s="57">
        <v>3397558.46</v>
      </c>
      <c r="D121" s="59">
        <f t="shared" si="0"/>
        <v>3.1084434982534319E-2</v>
      </c>
      <c r="E121" s="58"/>
    </row>
    <row r="122" spans="1:5" x14ac:dyDescent="0.2">
      <c r="A122" s="56">
        <v>5134</v>
      </c>
      <c r="B122" s="53" t="s">
        <v>384</v>
      </c>
      <c r="C122" s="57">
        <v>1783452.03</v>
      </c>
      <c r="D122" s="59">
        <f t="shared" si="0"/>
        <v>1.6316893240743192E-2</v>
      </c>
      <c r="E122" s="58"/>
    </row>
    <row r="123" spans="1:5" x14ac:dyDescent="0.2">
      <c r="A123" s="56">
        <v>5135</v>
      </c>
      <c r="B123" s="53" t="s">
        <v>385</v>
      </c>
      <c r="C123" s="57">
        <v>686181.16</v>
      </c>
      <c r="D123" s="59">
        <f t="shared" si="0"/>
        <v>6.2779062981185556E-3</v>
      </c>
      <c r="E123" s="58"/>
    </row>
    <row r="124" spans="1:5" x14ac:dyDescent="0.2">
      <c r="A124" s="56">
        <v>5136</v>
      </c>
      <c r="B124" s="53" t="s">
        <v>386</v>
      </c>
      <c r="C124" s="57">
        <v>3715.01</v>
      </c>
      <c r="D124" s="59">
        <f t="shared" si="0"/>
        <v>3.3988815251898515E-5</v>
      </c>
      <c r="E124" s="58"/>
    </row>
    <row r="125" spans="1:5" x14ac:dyDescent="0.2">
      <c r="A125" s="56">
        <v>5137</v>
      </c>
      <c r="B125" s="53" t="s">
        <v>387</v>
      </c>
      <c r="C125" s="57">
        <v>15494.84</v>
      </c>
      <c r="D125" s="59">
        <f t="shared" si="0"/>
        <v>1.417630784621649E-4</v>
      </c>
      <c r="E125" s="58"/>
    </row>
    <row r="126" spans="1:5" x14ac:dyDescent="0.2">
      <c r="A126" s="56">
        <v>5138</v>
      </c>
      <c r="B126" s="53" t="s">
        <v>388</v>
      </c>
      <c r="C126" s="57">
        <v>85060.5</v>
      </c>
      <c r="D126" s="59">
        <f t="shared" si="0"/>
        <v>7.7822283647530251E-4</v>
      </c>
      <c r="E126" s="58"/>
    </row>
    <row r="127" spans="1:5" x14ac:dyDescent="0.2">
      <c r="A127" s="56">
        <v>5139</v>
      </c>
      <c r="B127" s="53" t="s">
        <v>389</v>
      </c>
      <c r="C127" s="57">
        <v>925503.25</v>
      </c>
      <c r="D127" s="59">
        <f t="shared" si="0"/>
        <v>8.467476259628277E-3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29390268.539999999</v>
      </c>
      <c r="D128" s="59">
        <f t="shared" si="0"/>
        <v>0.26889306020972892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7270006.5</v>
      </c>
      <c r="D129" s="59">
        <f t="shared" si="0"/>
        <v>6.6513658861914599E-2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7270006.5</v>
      </c>
      <c r="D131" s="59">
        <f t="shared" si="0"/>
        <v>6.6513658861914599E-2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1436596.6</v>
      </c>
      <c r="D135" s="59">
        <f t="shared" si="0"/>
        <v>1.3143495287739617E-2</v>
      </c>
      <c r="E135" s="58"/>
    </row>
    <row r="136" spans="1:5" x14ac:dyDescent="0.2">
      <c r="A136" s="56">
        <v>5231</v>
      </c>
      <c r="B136" s="53" t="s">
        <v>397</v>
      </c>
      <c r="C136" s="57">
        <v>1436596.6</v>
      </c>
      <c r="D136" s="59">
        <f t="shared" si="0"/>
        <v>1.3143495287739617E-2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16841149.939999998</v>
      </c>
      <c r="D138" s="59">
        <f t="shared" si="0"/>
        <v>0.15408053651004483</v>
      </c>
      <c r="E138" s="58"/>
    </row>
    <row r="139" spans="1:5" x14ac:dyDescent="0.2">
      <c r="A139" s="56">
        <v>5241</v>
      </c>
      <c r="B139" s="53" t="s">
        <v>399</v>
      </c>
      <c r="C139" s="57">
        <v>16371289.949999999</v>
      </c>
      <c r="D139" s="59">
        <f t="shared" si="0"/>
        <v>0.1497817635876654</v>
      </c>
      <c r="E139" s="58"/>
    </row>
    <row r="140" spans="1:5" x14ac:dyDescent="0.2">
      <c r="A140" s="56">
        <v>5242</v>
      </c>
      <c r="B140" s="53" t="s">
        <v>400</v>
      </c>
      <c r="C140" s="57">
        <v>453600</v>
      </c>
      <c r="D140" s="59">
        <f t="shared" si="0"/>
        <v>4.1500094476895526E-3</v>
      </c>
      <c r="E140" s="58"/>
    </row>
    <row r="141" spans="1:5" x14ac:dyDescent="0.2">
      <c r="A141" s="56">
        <v>5243</v>
      </c>
      <c r="B141" s="53" t="s">
        <v>401</v>
      </c>
      <c r="C141" s="57">
        <v>16259.99</v>
      </c>
      <c r="D141" s="59">
        <f t="shared" si="0"/>
        <v>1.4876347468989782E-4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3600264.47</v>
      </c>
      <c r="D143" s="59">
        <f t="shared" si="0"/>
        <v>3.2939002567638938E-2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3600264.47</v>
      </c>
      <c r="D145" s="59">
        <f t="shared" si="0"/>
        <v>3.2939002567638938E-2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242251.03</v>
      </c>
      <c r="D152" s="59">
        <f t="shared" si="0"/>
        <v>2.2163669823909286E-3</v>
      </c>
      <c r="E152" s="58"/>
    </row>
    <row r="153" spans="1:5" x14ac:dyDescent="0.2">
      <c r="A153" s="56">
        <v>5281</v>
      </c>
      <c r="B153" s="53" t="s">
        <v>412</v>
      </c>
      <c r="C153" s="57">
        <v>242251.03</v>
      </c>
      <c r="D153" s="59">
        <f t="shared" si="0"/>
        <v>2.2163669823909286E-3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325869.78000000003</v>
      </c>
      <c r="D161" s="59">
        <f t="shared" si="0"/>
        <v>2.9813991748600444E-3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325869.78000000003</v>
      </c>
      <c r="D168" s="59">
        <f t="shared" si="1"/>
        <v>2.9813991748600444E-3</v>
      </c>
      <c r="E168" s="58"/>
    </row>
    <row r="169" spans="1:5" x14ac:dyDescent="0.2">
      <c r="A169" s="56">
        <v>5331</v>
      </c>
      <c r="B169" s="53" t="s">
        <v>425</v>
      </c>
      <c r="C169" s="57">
        <v>325869.78000000003</v>
      </c>
      <c r="D169" s="59">
        <f t="shared" si="1"/>
        <v>2.9813991748600444E-3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1492968.51</v>
      </c>
      <c r="D186" s="59">
        <f t="shared" si="1"/>
        <v>1.3659244756620359E-2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1492968.51</v>
      </c>
      <c r="D187" s="59">
        <f t="shared" si="1"/>
        <v>1.3659244756620359E-2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1492968.51</v>
      </c>
      <c r="D195" s="59">
        <f t="shared" si="1"/>
        <v>1.3659244756620359E-2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" right="0.17" top="0.48" bottom="0.32" header="0.3" footer="0.3"/>
  <pageSetup scale="9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E27"/>
  <sheetViews>
    <sheetView view="pageBreakPreview" zoomScale="140" zoomScaleNormal="100" zoomScaleSheetLayoutView="140" workbookViewId="0">
      <selection activeCell="A2" sqref="A2:C2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626</v>
      </c>
      <c r="B1" s="144"/>
      <c r="C1" s="144"/>
      <c r="D1" s="29" t="s">
        <v>614</v>
      </c>
      <c r="E1" s="30">
        <v>2021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627</v>
      </c>
      <c r="B3" s="144"/>
      <c r="C3" s="144"/>
      <c r="D3" s="16" t="s">
        <v>620</v>
      </c>
      <c r="E3" s="30">
        <v>2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75653380.090000004</v>
      </c>
    </row>
    <row r="9" spans="1:5" x14ac:dyDescent="0.2">
      <c r="A9" s="35">
        <v>3120</v>
      </c>
      <c r="B9" s="31" t="s">
        <v>470</v>
      </c>
      <c r="C9" s="36">
        <v>4987702.7699999996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116356791.48</v>
      </c>
    </row>
    <row r="15" spans="1:5" x14ac:dyDescent="0.2">
      <c r="A15" s="35">
        <v>3220</v>
      </c>
      <c r="B15" s="31" t="s">
        <v>474</v>
      </c>
      <c r="C15" s="36">
        <v>621974367.88</v>
      </c>
    </row>
    <row r="16" spans="1:5" x14ac:dyDescent="0.2">
      <c r="A16" s="35">
        <v>3230</v>
      </c>
      <c r="B16" s="31" t="s">
        <v>475</v>
      </c>
      <c r="C16" s="36">
        <f>SUM(C17:C20)</f>
        <v>41444.5</v>
      </c>
    </row>
    <row r="17" spans="1:3" x14ac:dyDescent="0.2">
      <c r="A17" s="35">
        <v>3231</v>
      </c>
      <c r="B17" s="31" t="s">
        <v>476</v>
      </c>
      <c r="C17" s="36">
        <v>41444.5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52" right="0.3" top="1.27" bottom="0.75" header="0.3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E80"/>
  <sheetViews>
    <sheetView view="pageBreakPreview" zoomScale="120" zoomScaleNormal="100" zoomScaleSheetLayoutView="120" workbookViewId="0">
      <selection activeCell="A2" sqref="A2:C2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626</v>
      </c>
      <c r="B1" s="144"/>
      <c r="C1" s="144"/>
      <c r="D1" s="29" t="s">
        <v>614</v>
      </c>
      <c r="E1" s="30">
        <v>2021</v>
      </c>
    </row>
    <row r="2" spans="1:5" s="37" customFormat="1" ht="18.95" customHeight="1" x14ac:dyDescent="0.25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4" t="s">
        <v>627</v>
      </c>
      <c r="B3" s="144"/>
      <c r="C3" s="144"/>
      <c r="D3" s="16" t="s">
        <v>620</v>
      </c>
      <c r="E3" s="30">
        <v>2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51991897.32</v>
      </c>
      <c r="D9" s="36">
        <v>67028185.759999998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22789905.870000001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2510178.16</v>
      </c>
      <c r="D12" s="36">
        <v>7245927.8600000003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77291981.349999994</v>
      </c>
      <c r="D15" s="36">
        <f>SUM(D8:D14)</f>
        <v>74274113.620000005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685215486.33000004</v>
      </c>
    </row>
    <row r="21" spans="1:5" x14ac:dyDescent="0.2">
      <c r="A21" s="35">
        <v>1231</v>
      </c>
      <c r="B21" s="31" t="s">
        <v>232</v>
      </c>
      <c r="C21" s="36">
        <v>51337077.719999999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38433753.219999999</v>
      </c>
    </row>
    <row r="24" spans="1:5" x14ac:dyDescent="0.2">
      <c r="A24" s="35">
        <v>1234</v>
      </c>
      <c r="B24" s="31" t="s">
        <v>235</v>
      </c>
      <c r="C24" s="36">
        <v>3740093.71</v>
      </c>
    </row>
    <row r="25" spans="1:5" x14ac:dyDescent="0.2">
      <c r="A25" s="35">
        <v>1235</v>
      </c>
      <c r="B25" s="31" t="s">
        <v>236</v>
      </c>
      <c r="C25" s="36">
        <v>580915368.34000003</v>
      </c>
    </row>
    <row r="26" spans="1:5" x14ac:dyDescent="0.2">
      <c r="A26" s="35">
        <v>1236</v>
      </c>
      <c r="B26" s="31" t="s">
        <v>237</v>
      </c>
      <c r="C26" s="36">
        <v>10789193.34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76494978.219999984</v>
      </c>
    </row>
    <row r="29" spans="1:5" x14ac:dyDescent="0.2">
      <c r="A29" s="35">
        <v>1241</v>
      </c>
      <c r="B29" s="31" t="s">
        <v>240</v>
      </c>
      <c r="C29" s="36">
        <v>10810110.33</v>
      </c>
    </row>
    <row r="30" spans="1:5" x14ac:dyDescent="0.2">
      <c r="A30" s="35">
        <v>1242</v>
      </c>
      <c r="B30" s="31" t="s">
        <v>241</v>
      </c>
      <c r="C30" s="36">
        <v>2288995.5099999998</v>
      </c>
    </row>
    <row r="31" spans="1:5" x14ac:dyDescent="0.2">
      <c r="A31" s="35">
        <v>1243</v>
      </c>
      <c r="B31" s="31" t="s">
        <v>242</v>
      </c>
      <c r="C31" s="36">
        <v>122936.82</v>
      </c>
    </row>
    <row r="32" spans="1:5" x14ac:dyDescent="0.2">
      <c r="A32" s="35">
        <v>1244</v>
      </c>
      <c r="B32" s="31" t="s">
        <v>243</v>
      </c>
      <c r="C32" s="36">
        <v>51441505.409999996</v>
      </c>
    </row>
    <row r="33" spans="1:5" x14ac:dyDescent="0.2">
      <c r="A33" s="35">
        <v>1245</v>
      </c>
      <c r="B33" s="31" t="s">
        <v>244</v>
      </c>
      <c r="C33" s="36">
        <v>1793075.22</v>
      </c>
    </row>
    <row r="34" spans="1:5" x14ac:dyDescent="0.2">
      <c r="A34" s="35">
        <v>1246</v>
      </c>
      <c r="B34" s="31" t="s">
        <v>245</v>
      </c>
      <c r="C34" s="36">
        <v>8776360.7699999996</v>
      </c>
    </row>
    <row r="35" spans="1:5" x14ac:dyDescent="0.2">
      <c r="A35" s="35">
        <v>1247</v>
      </c>
      <c r="B35" s="31" t="s">
        <v>246</v>
      </c>
      <c r="C35" s="36">
        <v>283244.15999999997</v>
      </c>
    </row>
    <row r="36" spans="1:5" x14ac:dyDescent="0.2">
      <c r="A36" s="35">
        <v>1248</v>
      </c>
      <c r="B36" s="31" t="s">
        <v>247</v>
      </c>
      <c r="C36" s="36">
        <v>978750</v>
      </c>
    </row>
    <row r="37" spans="1:5" x14ac:dyDescent="0.2">
      <c r="A37" s="35">
        <v>1250</v>
      </c>
      <c r="B37" s="31" t="s">
        <v>249</v>
      </c>
      <c r="C37" s="36">
        <f>SUM(C38:C42)</f>
        <v>1599396.83</v>
      </c>
    </row>
    <row r="38" spans="1:5" x14ac:dyDescent="0.2">
      <c r="A38" s="35">
        <v>1251</v>
      </c>
      <c r="B38" s="31" t="s">
        <v>250</v>
      </c>
      <c r="C38" s="36">
        <v>1528171.53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71225.3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1492968.51</v>
      </c>
      <c r="D46" s="36">
        <f>D47+D56+D59+D65+D67+D69</f>
        <v>1492968.51</v>
      </c>
    </row>
    <row r="47" spans="1:5" x14ac:dyDescent="0.2">
      <c r="A47" s="35">
        <v>5510</v>
      </c>
      <c r="B47" s="31" t="s">
        <v>442</v>
      </c>
      <c r="C47" s="36">
        <f>SUM(C48:C55)</f>
        <v>1492968.51</v>
      </c>
      <c r="D47" s="36">
        <f>SUM(D48:D55)</f>
        <v>1492968.51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1492968.51</v>
      </c>
      <c r="D55" s="36">
        <v>1492968.51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34" right="0.17" top="0.89" bottom="0.83" header="0.3" footer="0.3"/>
  <pageSetup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2021-07-26T17:09:45Z</cp:lastPrinted>
  <dcterms:created xsi:type="dcterms:W3CDTF">2012-12-11T20:36:24Z</dcterms:created>
  <dcterms:modified xsi:type="dcterms:W3CDTF">2021-09-22T20:18:37Z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